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autoCompressPictures="0" defaultThemeVersion="124226"/>
  <xr:revisionPtr revIDLastSave="0" documentId="13_ncr:1_{82974E8A-75E4-4E8B-B036-60D4E6035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H21" i="1"/>
  <c r="H22" i="1"/>
  <c r="H23" i="1"/>
  <c r="H24" i="1"/>
  <c r="H20" i="1"/>
  <c r="H11" i="1"/>
  <c r="H12" i="1"/>
  <c r="H13" i="1"/>
  <c r="H14" i="1"/>
  <c r="H1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<sst xmlns="http://schemas.openxmlformats.org/spreadsheetml/2006/main" count="173" uniqueCount="84">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</sst>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3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3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3" fontId="10" fillId="0" borderId="1" xfId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zoomScaleNormal="100" workbookViewId="0">
      <selection activeCell="L4" sqref="L4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7" x14ac:dyDescent="0.2">
      <c r="K1" s="75"/>
    </row>
    <row r="2" spans="1:17" x14ac:dyDescent="0.2">
      <c r="F2" s="4" t="s">
        <v>16</v>
      </c>
      <c r="J2" s="80"/>
      <c r="K2" s="80"/>
      <c r="L2" s="80"/>
    </row>
    <row r="3" spans="1:17" x14ac:dyDescent="0.2">
      <c r="F3" s="4" t="s">
        <v>17</v>
      </c>
      <c r="I3" s="81"/>
      <c r="K3" s="80"/>
    </row>
    <row r="4" spans="1:17" x14ac:dyDescent="0.2">
      <c r="F4" s="4" t="s">
        <v>83</v>
      </c>
      <c r="H4" s="75"/>
      <c r="I4" s="81"/>
      <c r="J4" s="80"/>
      <c r="K4" s="80"/>
    </row>
    <row r="5" spans="1:17" x14ac:dyDescent="0.2">
      <c r="F5" s="76"/>
      <c r="H5" s="75"/>
      <c r="I5" s="75"/>
      <c r="J5" s="75"/>
    </row>
    <row r="6" spans="1:17" x14ac:dyDescent="0.2">
      <c r="E6" s="56"/>
      <c r="F6" s="56" t="s">
        <v>18</v>
      </c>
    </row>
    <row r="7" spans="1:17" ht="13.5" thickBot="1" x14ac:dyDescent="0.25"/>
    <row r="8" spans="1:17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7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7" x14ac:dyDescent="0.2">
      <c r="A10" s="22" t="s">
        <v>12</v>
      </c>
      <c r="B10" s="1"/>
      <c r="C10" s="78"/>
      <c r="D10" s="103">
        <v>16100</v>
      </c>
      <c r="E10" s="103">
        <v>8681</v>
      </c>
      <c r="F10" s="103">
        <v>3767</v>
      </c>
      <c r="G10" s="103">
        <v>98</v>
      </c>
      <c r="H10" s="103">
        <f>SUM(E10:G10)</f>
        <v>12546</v>
      </c>
      <c r="I10" s="104">
        <f>SUM(D10:G10)</f>
        <v>28646</v>
      </c>
      <c r="K10" s="124"/>
      <c r="L10" s="124"/>
      <c r="M10" s="124"/>
      <c r="N10" s="124"/>
      <c r="O10" s="124"/>
      <c r="P10" s="124"/>
      <c r="Q10" s="124"/>
    </row>
    <row r="11" spans="1:17" s="46" customFormat="1" x14ac:dyDescent="0.2">
      <c r="A11" s="22" t="s">
        <v>27</v>
      </c>
      <c r="B11" s="45"/>
      <c r="C11" s="45"/>
      <c r="D11" s="90">
        <v>185365</v>
      </c>
      <c r="E11" s="90">
        <v>34292</v>
      </c>
      <c r="F11" s="90">
        <v>15065</v>
      </c>
      <c r="G11" s="105">
        <v>496</v>
      </c>
      <c r="H11" s="103">
        <f t="shared" ref="H11:H14" si="0">SUM(E11:G11)</f>
        <v>49853</v>
      </c>
      <c r="I11" s="104">
        <f>SUM(D11:G11)</f>
        <v>235218</v>
      </c>
      <c r="K11" s="124"/>
      <c r="L11" s="124"/>
      <c r="M11" s="124"/>
      <c r="N11" s="124"/>
      <c r="O11" s="124"/>
      <c r="P11" s="124"/>
      <c r="Q11" s="124"/>
    </row>
    <row r="12" spans="1:17" x14ac:dyDescent="0.2">
      <c r="A12" s="22" t="s">
        <v>64</v>
      </c>
      <c r="B12" s="1"/>
      <c r="C12" s="1"/>
      <c r="D12" s="103">
        <v>14274</v>
      </c>
      <c r="E12" s="103">
        <v>8142</v>
      </c>
      <c r="F12" s="103">
        <v>3430</v>
      </c>
      <c r="G12" s="103">
        <v>0</v>
      </c>
      <c r="H12" s="103">
        <f t="shared" si="0"/>
        <v>11572</v>
      </c>
      <c r="I12" s="104">
        <f>SUM(D12:G12)</f>
        <v>25846</v>
      </c>
      <c r="K12" s="124"/>
      <c r="L12" s="124"/>
      <c r="M12" s="124"/>
      <c r="N12" s="124"/>
      <c r="O12" s="124"/>
      <c r="P12" s="124"/>
      <c r="Q12" s="124"/>
    </row>
    <row r="13" spans="1:17" x14ac:dyDescent="0.2">
      <c r="A13" s="22" t="s">
        <v>28</v>
      </c>
      <c r="B13" s="1"/>
      <c r="C13" s="1"/>
      <c r="D13" s="103">
        <v>67302</v>
      </c>
      <c r="E13" s="103">
        <v>9519</v>
      </c>
      <c r="F13" s="103">
        <v>9664</v>
      </c>
      <c r="G13" s="103">
        <v>440</v>
      </c>
      <c r="H13" s="103">
        <f t="shared" si="0"/>
        <v>19623</v>
      </c>
      <c r="I13" s="104">
        <f>SUM(D13:G13)</f>
        <v>86925</v>
      </c>
      <c r="K13" s="124"/>
      <c r="L13" s="124"/>
      <c r="M13" s="124"/>
      <c r="N13" s="124"/>
      <c r="O13" s="124"/>
      <c r="P13" s="124"/>
      <c r="Q13" s="124"/>
    </row>
    <row r="14" spans="1:17" x14ac:dyDescent="0.2">
      <c r="A14" s="22" t="s">
        <v>74</v>
      </c>
      <c r="B14" s="1"/>
      <c r="C14" s="2"/>
      <c r="D14" s="103">
        <v>2360</v>
      </c>
      <c r="E14" s="103">
        <v>230</v>
      </c>
      <c r="F14" s="103">
        <v>107</v>
      </c>
      <c r="G14" s="103">
        <v>1</v>
      </c>
      <c r="H14" s="103">
        <f t="shared" si="0"/>
        <v>338</v>
      </c>
      <c r="I14" s="104">
        <f>SUM(D14:G14)</f>
        <v>2698</v>
      </c>
      <c r="K14" s="124"/>
      <c r="L14" s="124"/>
      <c r="M14" s="124"/>
      <c r="N14" s="124"/>
      <c r="O14" s="124"/>
      <c r="P14" s="124"/>
      <c r="Q14" s="124"/>
    </row>
    <row r="15" spans="1:17" ht="13.5" thickBot="1" x14ac:dyDescent="0.25">
      <c r="A15" s="23" t="s">
        <v>26</v>
      </c>
      <c r="B15" s="24"/>
      <c r="C15" s="25"/>
      <c r="D15" s="106">
        <f>SUM(D10:D14)</f>
        <v>285401</v>
      </c>
      <c r="E15" s="106">
        <f>SUM(E10:E14)</f>
        <v>60864</v>
      </c>
      <c r="F15" s="106">
        <f>SUM(F10:F14)</f>
        <v>32033</v>
      </c>
      <c r="G15" s="106">
        <f>SUM(G10:G14)</f>
        <v>1035</v>
      </c>
      <c r="H15" s="107">
        <f t="shared" ref="H15:I15" si="1">SUM(H10:H14)</f>
        <v>93932</v>
      </c>
      <c r="I15" s="108">
        <f t="shared" si="1"/>
        <v>379333</v>
      </c>
      <c r="K15" s="124"/>
      <c r="L15" s="124"/>
      <c r="M15" s="124"/>
      <c r="N15" s="124"/>
      <c r="O15" s="124"/>
      <c r="P15" s="124"/>
      <c r="Q15" s="124"/>
    </row>
    <row r="16" spans="1:17" x14ac:dyDescent="0.2">
      <c r="D16" s="109"/>
      <c r="E16" s="109"/>
      <c r="F16" s="109"/>
      <c r="G16" s="109"/>
      <c r="K16" s="80"/>
      <c r="L16" s="80"/>
      <c r="M16" s="80"/>
    </row>
    <row r="17" spans="1:19" ht="13.5" thickBot="1" x14ac:dyDescent="0.25">
      <c r="D17" s="109"/>
      <c r="E17" s="109"/>
      <c r="F17" s="109"/>
      <c r="G17" s="109"/>
    </row>
    <row r="18" spans="1:19" x14ac:dyDescent="0.2">
      <c r="A18" s="49"/>
      <c r="B18" s="17"/>
      <c r="C18" s="17"/>
      <c r="D18" s="110"/>
      <c r="E18" s="110"/>
      <c r="F18" s="111" t="s">
        <v>29</v>
      </c>
      <c r="G18" s="110"/>
      <c r="H18" s="59"/>
      <c r="I18" s="57"/>
    </row>
    <row r="19" spans="1:19" x14ac:dyDescent="0.2">
      <c r="A19" s="20" t="s">
        <v>20</v>
      </c>
      <c r="B19" s="9"/>
      <c r="C19" s="10"/>
      <c r="D19" s="112" t="s">
        <v>21</v>
      </c>
      <c r="E19" s="112" t="s">
        <v>22</v>
      </c>
      <c r="F19" s="112" t="s">
        <v>23</v>
      </c>
      <c r="G19" s="112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3">
        <v>259958</v>
      </c>
      <c r="E20" s="103">
        <v>30759</v>
      </c>
      <c r="F20" s="103">
        <v>6305</v>
      </c>
      <c r="G20" s="103">
        <v>108</v>
      </c>
      <c r="H20" s="103">
        <f>SUM(E20:G20)</f>
        <v>37172</v>
      </c>
      <c r="I20" s="104">
        <f>SUM(D20:G20)</f>
        <v>297130</v>
      </c>
    </row>
    <row r="21" spans="1:19" s="46" customFormat="1" x14ac:dyDescent="0.2">
      <c r="A21" s="22" t="s">
        <v>30</v>
      </c>
      <c r="B21" s="45"/>
      <c r="C21" s="45"/>
      <c r="D21" s="90">
        <v>1215061</v>
      </c>
      <c r="E21" s="90">
        <v>107743</v>
      </c>
      <c r="F21" s="90">
        <v>24782</v>
      </c>
      <c r="G21" s="90">
        <v>536</v>
      </c>
      <c r="H21" s="103">
        <f t="shared" ref="H21:H24" si="2">SUM(E21:G21)</f>
        <v>133061</v>
      </c>
      <c r="I21" s="104">
        <f>SUM(D21:G21)</f>
        <v>1348122</v>
      </c>
      <c r="L21"/>
      <c r="M21"/>
      <c r="N21"/>
      <c r="O21"/>
      <c r="P21"/>
      <c r="Q21"/>
      <c r="R21"/>
      <c r="S21"/>
    </row>
    <row r="22" spans="1:19" x14ac:dyDescent="0.2">
      <c r="A22" s="22" t="s">
        <v>64</v>
      </c>
      <c r="B22" s="1"/>
      <c r="C22" s="1"/>
      <c r="D22" s="103">
        <v>186159</v>
      </c>
      <c r="E22" s="103">
        <v>27184</v>
      </c>
      <c r="F22" s="103">
        <v>6725</v>
      </c>
      <c r="G22" s="103">
        <v>1</v>
      </c>
      <c r="H22" s="103">
        <f t="shared" si="2"/>
        <v>33910</v>
      </c>
      <c r="I22" s="104">
        <f>SUM(D22:G22)</f>
        <v>220069</v>
      </c>
    </row>
    <row r="23" spans="1:19" x14ac:dyDescent="0.2">
      <c r="A23" s="22" t="s">
        <v>28</v>
      </c>
      <c r="B23" s="1"/>
      <c r="C23" s="1"/>
      <c r="D23" s="103">
        <v>553462</v>
      </c>
      <c r="E23" s="103">
        <v>32114</v>
      </c>
      <c r="F23" s="103">
        <v>18540</v>
      </c>
      <c r="G23" s="103">
        <v>533</v>
      </c>
      <c r="H23" s="103">
        <f t="shared" si="2"/>
        <v>51187</v>
      </c>
      <c r="I23" s="104">
        <f>SUM(D23:G23)</f>
        <v>604649</v>
      </c>
    </row>
    <row r="24" spans="1:19" x14ac:dyDescent="0.2">
      <c r="A24" s="22" t="s">
        <v>74</v>
      </c>
      <c r="B24" s="1"/>
      <c r="C24" s="2"/>
      <c r="D24" s="83">
        <v>160392</v>
      </c>
      <c r="E24" s="83">
        <v>12183</v>
      </c>
      <c r="F24" s="83">
        <v>3332</v>
      </c>
      <c r="G24" s="83">
        <v>10</v>
      </c>
      <c r="H24" s="103">
        <f t="shared" si="2"/>
        <v>15525</v>
      </c>
      <c r="I24" s="104">
        <f>SUM(D24:G24)</f>
        <v>175917</v>
      </c>
    </row>
    <row r="25" spans="1:19" ht="13.5" thickBot="1" x14ac:dyDescent="0.25">
      <c r="A25" s="23" t="s">
        <v>26</v>
      </c>
      <c r="B25" s="24"/>
      <c r="C25" s="25"/>
      <c r="D25" s="107">
        <f t="shared" ref="D25:I25" si="3">SUM(D20:D24)</f>
        <v>2375032</v>
      </c>
      <c r="E25" s="107">
        <f t="shared" si="3"/>
        <v>209983</v>
      </c>
      <c r="F25" s="107">
        <f t="shared" si="3"/>
        <v>59684</v>
      </c>
      <c r="G25" s="107">
        <f t="shared" si="3"/>
        <v>1188</v>
      </c>
      <c r="H25" s="107">
        <f t="shared" si="3"/>
        <v>270855</v>
      </c>
      <c r="I25" s="108">
        <f t="shared" si="3"/>
        <v>2645887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3">
        <f>D10/D20</f>
        <v>6.1933081497780408E-2</v>
      </c>
      <c r="E30" s="113">
        <f>E10/E20</f>
        <v>0.28222634025813581</v>
      </c>
      <c r="F30" s="113">
        <f>F10/F20</f>
        <v>0.59746233148295003</v>
      </c>
      <c r="G30" s="113">
        <f>G10/G20</f>
        <v>0.90740740740740744</v>
      </c>
      <c r="H30" s="113">
        <f t="shared" ref="H30" si="4">H10/H20</f>
        <v>0.33751210588615088</v>
      </c>
      <c r="I30" s="114">
        <f>I10/I20</f>
        <v>9.6408979234678421E-2</v>
      </c>
    </row>
    <row r="31" spans="1:19" x14ac:dyDescent="0.2">
      <c r="A31" s="22" t="s">
        <v>30</v>
      </c>
      <c r="B31" s="1"/>
      <c r="C31" s="2"/>
      <c r="D31" s="113">
        <f t="shared" ref="D31:G31" si="5">D11/D21</f>
        <v>0.15255612681174033</v>
      </c>
      <c r="E31" s="113">
        <f t="shared" si="5"/>
        <v>0.31827589727406885</v>
      </c>
      <c r="F31" s="113">
        <f t="shared" si="5"/>
        <v>0.60790089581147611</v>
      </c>
      <c r="G31" s="113">
        <f t="shared" si="5"/>
        <v>0.92537313432835822</v>
      </c>
      <c r="H31" s="113">
        <f t="shared" ref="D31:I34" si="6">H11/H21</f>
        <v>0.37466274866414651</v>
      </c>
      <c r="I31" s="114">
        <f t="shared" si="6"/>
        <v>0.17447827422147252</v>
      </c>
      <c r="J31" s="75"/>
    </row>
    <row r="32" spans="1:19" x14ac:dyDescent="0.2">
      <c r="A32" s="22" t="s">
        <v>64</v>
      </c>
      <c r="B32" s="1"/>
      <c r="C32" s="2"/>
      <c r="D32" s="113">
        <f>D12/D22</f>
        <v>7.6676389537975606E-2</v>
      </c>
      <c r="E32" s="113">
        <f t="shared" si="6"/>
        <v>0.29951442024720426</v>
      </c>
      <c r="F32" s="113">
        <f>F12/F22</f>
        <v>0.51003717472118959</v>
      </c>
      <c r="G32" s="113">
        <f t="shared" si="6"/>
        <v>0</v>
      </c>
      <c r="H32" s="113">
        <f t="shared" si="6"/>
        <v>0.34125626658802716</v>
      </c>
      <c r="I32" s="114">
        <f t="shared" si="6"/>
        <v>0.11744498316437117</v>
      </c>
    </row>
    <row r="33" spans="1:21" x14ac:dyDescent="0.2">
      <c r="A33" s="22" t="s">
        <v>28</v>
      </c>
      <c r="B33" s="1"/>
      <c r="C33" s="2"/>
      <c r="D33" s="113">
        <f t="shared" si="6"/>
        <v>0.12160184439040078</v>
      </c>
      <c r="E33" s="113">
        <f t="shared" si="6"/>
        <v>0.296412779473127</v>
      </c>
      <c r="F33" s="113">
        <f t="shared" si="6"/>
        <v>0.52125134843581444</v>
      </c>
      <c r="G33" s="113">
        <f t="shared" si="6"/>
        <v>0.82551594746716694</v>
      </c>
      <c r="H33" s="113">
        <f t="shared" si="6"/>
        <v>0.38335905601031511</v>
      </c>
      <c r="I33" s="114">
        <f t="shared" si="6"/>
        <v>0.14376109114544142</v>
      </c>
    </row>
    <row r="34" spans="1:21" x14ac:dyDescent="0.2">
      <c r="A34" s="22" t="s">
        <v>74</v>
      </c>
      <c r="B34" s="1"/>
      <c r="C34" s="2"/>
      <c r="D34" s="113">
        <f t="shared" si="6"/>
        <v>1.4713950820489799E-2</v>
      </c>
      <c r="E34" s="113">
        <f t="shared" si="6"/>
        <v>1.8878765492899942E-2</v>
      </c>
      <c r="F34" s="113">
        <f t="shared" si="6"/>
        <v>3.2112845138055221E-2</v>
      </c>
      <c r="G34" s="113">
        <f t="shared" si="6"/>
        <v>0.1</v>
      </c>
      <c r="H34" s="113">
        <f t="shared" si="6"/>
        <v>2.177133655394525E-2</v>
      </c>
      <c r="I34" s="114">
        <f t="shared" si="6"/>
        <v>1.5336778139690877E-2</v>
      </c>
    </row>
    <row r="35" spans="1:21" ht="13.5" thickBot="1" x14ac:dyDescent="0.25">
      <c r="A35" s="23" t="s">
        <v>26</v>
      </c>
      <c r="B35" s="24"/>
      <c r="C35" s="25"/>
      <c r="D35" s="115">
        <f t="shared" ref="D35:I35" si="7">D15/D25</f>
        <v>0.12016722301004787</v>
      </c>
      <c r="E35" s="115">
        <f t="shared" si="7"/>
        <v>0.28985203564098044</v>
      </c>
      <c r="F35" s="115">
        <f t="shared" si="7"/>
        <v>0.53671000603176733</v>
      </c>
      <c r="G35" s="115">
        <f t="shared" si="7"/>
        <v>0.87121212121212122</v>
      </c>
      <c r="H35" s="115">
        <f t="shared" si="7"/>
        <v>0.34679810230566172</v>
      </c>
      <c r="I35" s="116">
        <f t="shared" si="7"/>
        <v>0.14336704477553275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7" t="s">
        <v>21</v>
      </c>
      <c r="E39" s="117" t="s">
        <v>22</v>
      </c>
      <c r="F39" s="117" t="s">
        <v>23</v>
      </c>
      <c r="G39" s="117" t="s">
        <v>24</v>
      </c>
      <c r="H39" s="117" t="s">
        <v>25</v>
      </c>
      <c r="I39" s="118" t="s">
        <v>26</v>
      </c>
    </row>
    <row r="40" spans="1:21" x14ac:dyDescent="0.2">
      <c r="A40" s="22" t="s">
        <v>12</v>
      </c>
      <c r="B40" s="5"/>
      <c r="C40" s="5"/>
      <c r="D40" s="103">
        <v>49</v>
      </c>
      <c r="E40" s="103">
        <v>17.8</v>
      </c>
      <c r="F40" s="103">
        <v>227.5</v>
      </c>
      <c r="G40" s="103">
        <v>177.6</v>
      </c>
      <c r="H40" s="103">
        <f>SUM(E40:G40)</f>
        <v>422.9</v>
      </c>
      <c r="I40" s="104">
        <f>SUM(D40:G40)</f>
        <v>471.9</v>
      </c>
    </row>
    <row r="41" spans="1:21" s="46" customFormat="1" x14ac:dyDescent="0.2">
      <c r="A41" s="27" t="s">
        <v>30</v>
      </c>
      <c r="B41" s="47"/>
      <c r="C41" s="47"/>
      <c r="D41" s="90">
        <v>537.91</v>
      </c>
      <c r="E41" s="90">
        <v>90.78</v>
      </c>
      <c r="F41" s="90">
        <v>1144.1300000000001</v>
      </c>
      <c r="G41" s="119">
        <v>1077.8</v>
      </c>
      <c r="H41" s="103">
        <f t="shared" ref="H41:H44" si="8">SUM(E41:G41)</f>
        <v>2312.71</v>
      </c>
      <c r="I41" s="104">
        <f>SUM(D41:G41)</f>
        <v>2850.62</v>
      </c>
      <c r="K41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3">
        <v>42.8</v>
      </c>
      <c r="E42" s="103">
        <v>20.9</v>
      </c>
      <c r="F42" s="103">
        <v>254.1</v>
      </c>
      <c r="G42" s="103">
        <v>0</v>
      </c>
      <c r="H42" s="103">
        <f t="shared" si="8"/>
        <v>275</v>
      </c>
      <c r="I42" s="104">
        <f>SUM(D42:G42)</f>
        <v>317.8</v>
      </c>
    </row>
    <row r="43" spans="1:21" x14ac:dyDescent="0.2">
      <c r="A43" s="27" t="s">
        <v>28</v>
      </c>
      <c r="B43" s="5"/>
      <c r="C43" s="5"/>
      <c r="D43" s="103">
        <v>194.5</v>
      </c>
      <c r="E43" s="103">
        <v>22.3</v>
      </c>
      <c r="F43" s="103">
        <v>626.5</v>
      </c>
      <c r="G43" s="103">
        <v>546</v>
      </c>
      <c r="H43" s="103">
        <f t="shared" si="8"/>
        <v>1194.8</v>
      </c>
      <c r="I43" s="104">
        <f>SUM(D43:G43)</f>
        <v>1389.3</v>
      </c>
    </row>
    <row r="44" spans="1:21" x14ac:dyDescent="0.2">
      <c r="A44" s="22" t="s">
        <v>74</v>
      </c>
      <c r="B44" s="5"/>
      <c r="C44" s="6"/>
      <c r="D44" s="83">
        <v>6.8</v>
      </c>
      <c r="E44" s="83">
        <v>0.7</v>
      </c>
      <c r="F44" s="83">
        <v>5.0999999999999996</v>
      </c>
      <c r="G44" s="83">
        <v>0.5</v>
      </c>
      <c r="H44" s="103">
        <f t="shared" si="8"/>
        <v>6.3</v>
      </c>
      <c r="I44" s="104">
        <f>SUM(D44:G44)</f>
        <v>13.1</v>
      </c>
    </row>
    <row r="45" spans="1:21" ht="13.5" thickBot="1" x14ac:dyDescent="0.25">
      <c r="A45" s="28" t="s">
        <v>26</v>
      </c>
      <c r="B45" s="29"/>
      <c r="C45" s="30"/>
      <c r="D45" s="107">
        <f t="shared" ref="D45:I45" si="9">SUM(D40:D44)</f>
        <v>831.00999999999988</v>
      </c>
      <c r="E45" s="107">
        <f t="shared" si="9"/>
        <v>152.47999999999999</v>
      </c>
      <c r="F45" s="107">
        <f t="shared" si="9"/>
        <v>2257.33</v>
      </c>
      <c r="G45" s="107">
        <f t="shared" si="9"/>
        <v>1801.8999999999999</v>
      </c>
      <c r="H45" s="107">
        <f t="shared" si="9"/>
        <v>4211.71</v>
      </c>
      <c r="I45" s="108">
        <f t="shared" si="9"/>
        <v>5042.72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21" x14ac:dyDescent="0.2">
      <c r="A49" s="26" t="s">
        <v>20</v>
      </c>
      <c r="B49" s="14"/>
      <c r="C49" s="15"/>
      <c r="D49" s="117" t="s">
        <v>21</v>
      </c>
      <c r="E49" s="117" t="s">
        <v>22</v>
      </c>
      <c r="F49" s="117" t="s">
        <v>23</v>
      </c>
      <c r="G49" s="117" t="s">
        <v>24</v>
      </c>
      <c r="H49" s="117" t="s">
        <v>25</v>
      </c>
      <c r="I49" s="118" t="s">
        <v>26</v>
      </c>
    </row>
    <row r="50" spans="1:21" x14ac:dyDescent="0.2">
      <c r="A50" s="22" t="s">
        <v>12</v>
      </c>
      <c r="B50" s="5"/>
      <c r="C50" s="5"/>
      <c r="D50" s="103">
        <v>829.8</v>
      </c>
      <c r="E50" s="103">
        <v>56.2</v>
      </c>
      <c r="F50" s="103">
        <v>308.3</v>
      </c>
      <c r="G50" s="87">
        <v>193.6</v>
      </c>
      <c r="H50" s="103">
        <f>SUM(E50:G50)</f>
        <v>558.1</v>
      </c>
      <c r="I50" s="58">
        <f>SUM(D50:G50)</f>
        <v>1387.8999999999999</v>
      </c>
    </row>
    <row r="51" spans="1:21" s="46" customFormat="1" x14ac:dyDescent="0.2">
      <c r="A51" s="27" t="s">
        <v>30</v>
      </c>
      <c r="B51" s="47"/>
      <c r="C51" s="47"/>
      <c r="D51" s="90">
        <v>3380.17</v>
      </c>
      <c r="E51" s="90">
        <v>301.45</v>
      </c>
      <c r="F51" s="90">
        <v>1548.81</v>
      </c>
      <c r="G51" s="90">
        <v>1116.25</v>
      </c>
      <c r="H51" s="103">
        <f t="shared" ref="H51:H54" si="10">SUM(E51:G51)</f>
        <v>2966.51</v>
      </c>
      <c r="I51" s="58">
        <f>SUM(D51:G51)</f>
        <v>6346.68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516</v>
      </c>
      <c r="E52" s="90">
        <v>57.1</v>
      </c>
      <c r="F52" s="90">
        <v>309.8</v>
      </c>
      <c r="G52" s="90">
        <v>0.2</v>
      </c>
      <c r="H52" s="103">
        <f t="shared" si="10"/>
        <v>367.1</v>
      </c>
      <c r="I52" s="58">
        <f>SUM(D52:G52)</f>
        <v>883.10000000000014</v>
      </c>
    </row>
    <row r="53" spans="1:21" x14ac:dyDescent="0.2">
      <c r="A53" s="27" t="s">
        <v>28</v>
      </c>
      <c r="B53" s="5"/>
      <c r="C53" s="5"/>
      <c r="D53" s="103">
        <v>1562.1</v>
      </c>
      <c r="E53" s="103">
        <v>69.8</v>
      </c>
      <c r="F53" s="103">
        <v>844.8</v>
      </c>
      <c r="G53" s="103">
        <v>597.29999999999995</v>
      </c>
      <c r="H53" s="103">
        <f t="shared" si="10"/>
        <v>1511.8999999999999</v>
      </c>
      <c r="I53" s="58">
        <f>SUM(D53:G53)</f>
        <v>3074</v>
      </c>
    </row>
    <row r="54" spans="1:21" x14ac:dyDescent="0.2">
      <c r="A54" s="22" t="s">
        <v>74</v>
      </c>
      <c r="B54" s="5"/>
      <c r="C54" s="6"/>
      <c r="D54" s="83">
        <v>484</v>
      </c>
      <c r="E54" s="83">
        <v>30.4</v>
      </c>
      <c r="F54" s="83">
        <v>141.30000000000001</v>
      </c>
      <c r="G54" s="83">
        <v>25.4</v>
      </c>
      <c r="H54" s="103">
        <f t="shared" si="10"/>
        <v>197.10000000000002</v>
      </c>
      <c r="I54" s="58">
        <f>SUM(D54:G54)</f>
        <v>681.1</v>
      </c>
    </row>
    <row r="55" spans="1:21" ht="13.5" thickBot="1" x14ac:dyDescent="0.25">
      <c r="A55" s="28" t="s">
        <v>26</v>
      </c>
      <c r="B55" s="29"/>
      <c r="C55" s="30"/>
      <c r="D55" s="107">
        <f t="shared" ref="D55:I55" si="11">SUM(D50:D54)</f>
        <v>6772.07</v>
      </c>
      <c r="E55" s="107">
        <f t="shared" si="11"/>
        <v>514.95000000000005</v>
      </c>
      <c r="F55" s="107">
        <f t="shared" si="11"/>
        <v>3153.01</v>
      </c>
      <c r="G55" s="107">
        <f t="shared" si="11"/>
        <v>1932.75</v>
      </c>
      <c r="H55" s="107">
        <f t="shared" si="11"/>
        <v>5600.71</v>
      </c>
      <c r="I55" s="108">
        <f t="shared" si="11"/>
        <v>12372.78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7" t="s">
        <v>21</v>
      </c>
      <c r="E59" s="117" t="s">
        <v>22</v>
      </c>
      <c r="F59" s="117" t="s">
        <v>23</v>
      </c>
      <c r="G59" s="117" t="s">
        <v>24</v>
      </c>
      <c r="H59" s="117" t="s">
        <v>25</v>
      </c>
      <c r="I59" s="118" t="s">
        <v>26</v>
      </c>
    </row>
    <row r="60" spans="1:21" x14ac:dyDescent="0.2">
      <c r="A60" s="22" t="s">
        <v>12</v>
      </c>
      <c r="B60" s="1"/>
      <c r="C60" s="2"/>
      <c r="D60" s="113">
        <f>D40/D50</f>
        <v>5.9050373583996146E-2</v>
      </c>
      <c r="E60" s="113">
        <f t="shared" ref="E60:I60" si="12">E40/E50</f>
        <v>0.31672597864768681</v>
      </c>
      <c r="F60" s="113">
        <f t="shared" si="12"/>
        <v>0.73791761271488809</v>
      </c>
      <c r="G60" s="113">
        <f t="shared" si="12"/>
        <v>0.91735537190082639</v>
      </c>
      <c r="H60" s="113">
        <f t="shared" si="12"/>
        <v>0.75774950725676393</v>
      </c>
      <c r="I60" s="114">
        <f t="shared" si="12"/>
        <v>0.34001008718207365</v>
      </c>
    </row>
    <row r="61" spans="1:21" x14ac:dyDescent="0.2">
      <c r="A61" s="27" t="s">
        <v>30</v>
      </c>
      <c r="B61" s="1"/>
      <c r="C61" s="2"/>
      <c r="D61" s="113">
        <f>D41/D51</f>
        <v>0.15913696648393422</v>
      </c>
      <c r="E61" s="113">
        <f>E41/E51</f>
        <v>0.30114446840272019</v>
      </c>
      <c r="F61" s="113">
        <f>F41/F51</f>
        <v>0.73871552998753887</v>
      </c>
      <c r="G61" s="113">
        <f>G41/G51</f>
        <v>0.96555431131019032</v>
      </c>
      <c r="H61" s="113">
        <f>H41/H51</f>
        <v>0.77960633876170982</v>
      </c>
      <c r="I61" s="114">
        <f t="shared" ref="H61:I64" si="13">I41/I51</f>
        <v>0.44915136732906019</v>
      </c>
      <c r="J61" s="75"/>
    </row>
    <row r="62" spans="1:21" x14ac:dyDescent="0.2">
      <c r="A62" s="27" t="s">
        <v>64</v>
      </c>
      <c r="B62" s="1"/>
      <c r="C62" s="2"/>
      <c r="D62" s="113">
        <f>D42/D52</f>
        <v>8.2945736434108519E-2</v>
      </c>
      <c r="E62" s="113">
        <f t="shared" ref="D62:G64" si="14">E42/E52</f>
        <v>0.36602451838879158</v>
      </c>
      <c r="F62" s="113">
        <f t="shared" si="14"/>
        <v>0.82020658489347964</v>
      </c>
      <c r="G62" s="113">
        <f>G42/G52</f>
        <v>0</v>
      </c>
      <c r="H62" s="113">
        <f>H42/H52</f>
        <v>0.74911468264777981</v>
      </c>
      <c r="I62" s="114">
        <f t="shared" si="13"/>
        <v>0.3598686445476163</v>
      </c>
    </row>
    <row r="63" spans="1:21" x14ac:dyDescent="0.2">
      <c r="A63" s="27" t="s">
        <v>28</v>
      </c>
      <c r="B63" s="1"/>
      <c r="C63" s="2"/>
      <c r="D63" s="113">
        <f t="shared" si="14"/>
        <v>0.12451187504001025</v>
      </c>
      <c r="E63" s="113">
        <f t="shared" si="14"/>
        <v>0.31948424068767911</v>
      </c>
      <c r="F63" s="113">
        <f t="shared" si="14"/>
        <v>0.74159564393939403</v>
      </c>
      <c r="G63" s="113">
        <f t="shared" si="14"/>
        <v>0.91411351079859371</v>
      </c>
      <c r="H63" s="113">
        <f t="shared" si="13"/>
        <v>0.79026390634301213</v>
      </c>
      <c r="I63" s="114">
        <f t="shared" si="13"/>
        <v>0.45195185426154844</v>
      </c>
    </row>
    <row r="64" spans="1:21" x14ac:dyDescent="0.2">
      <c r="A64" s="22" t="s">
        <v>74</v>
      </c>
      <c r="B64" s="1"/>
      <c r="C64" s="2"/>
      <c r="D64" s="113">
        <f t="shared" si="14"/>
        <v>1.4049586776859503E-2</v>
      </c>
      <c r="E64" s="113">
        <f t="shared" si="14"/>
        <v>2.3026315789473683E-2</v>
      </c>
      <c r="F64" s="113">
        <f t="shared" si="14"/>
        <v>3.6093418259023347E-2</v>
      </c>
      <c r="G64" s="113">
        <f t="shared" si="14"/>
        <v>1.968503937007874E-2</v>
      </c>
      <c r="H64" s="113">
        <f t="shared" si="13"/>
        <v>3.1963470319634701E-2</v>
      </c>
      <c r="I64" s="114">
        <f t="shared" si="13"/>
        <v>1.9233592717662604E-2</v>
      </c>
    </row>
    <row r="65" spans="1:15" ht="13.5" thickBot="1" x14ac:dyDescent="0.25">
      <c r="A65" s="28" t="s">
        <v>26</v>
      </c>
      <c r="B65" s="24"/>
      <c r="C65" s="25"/>
      <c r="D65" s="115">
        <f t="shared" ref="D65:I65" si="15">D45/D55</f>
        <v>0.12271137185528205</v>
      </c>
      <c r="E65" s="115">
        <f t="shared" si="15"/>
        <v>0.29610641809884453</v>
      </c>
      <c r="F65" s="115">
        <f t="shared" si="15"/>
        <v>0.71592858887222044</v>
      </c>
      <c r="G65" s="115">
        <f t="shared" si="15"/>
        <v>0.93229853835208887</v>
      </c>
      <c r="H65" s="115">
        <f t="shared" si="15"/>
        <v>0.75199572911291601</v>
      </c>
      <c r="I65" s="116">
        <f t="shared" si="15"/>
        <v>0.40756564005825691</v>
      </c>
    </row>
    <row r="66" spans="1:15" x14ac:dyDescent="0.2">
      <c r="A66" s="51"/>
      <c r="D66" s="120"/>
      <c r="E66" s="120"/>
      <c r="F66" s="120"/>
      <c r="G66" s="120"/>
      <c r="H66" s="120"/>
      <c r="I66" s="120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7" t="s">
        <v>21</v>
      </c>
      <c r="E69" s="117" t="s">
        <v>22</v>
      </c>
      <c r="F69" s="117" t="s">
        <v>23</v>
      </c>
      <c r="G69" s="121" t="s">
        <v>24</v>
      </c>
      <c r="H69" s="117" t="s">
        <v>25</v>
      </c>
      <c r="I69" s="118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42</v>
      </c>
      <c r="F70" s="89">
        <v>39</v>
      </c>
      <c r="G70" s="89">
        <v>15</v>
      </c>
      <c r="H70" s="71">
        <f>SUM(E70:G70)</f>
        <v>96</v>
      </c>
      <c r="I70" s="65">
        <f>SUM(D70:G70)</f>
        <v>137</v>
      </c>
    </row>
    <row r="71" spans="1:15" s="46" customFormat="1" x14ac:dyDescent="0.2">
      <c r="A71" s="27" t="s">
        <v>30</v>
      </c>
      <c r="B71" s="45"/>
      <c r="C71" s="45"/>
      <c r="D71" s="105">
        <v>61</v>
      </c>
      <c r="E71" s="105">
        <v>64</v>
      </c>
      <c r="F71" s="105">
        <v>53</v>
      </c>
      <c r="G71" s="105">
        <v>18</v>
      </c>
      <c r="H71" s="71">
        <f t="shared" ref="H71:H74" si="16">SUM(E71:G71)</f>
        <v>135</v>
      </c>
      <c r="I71" s="65">
        <f t="shared" ref="I71:I74" si="17">SUM(D71:G71)</f>
        <v>196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49</v>
      </c>
      <c r="E72" s="89">
        <v>48</v>
      </c>
      <c r="F72" s="89">
        <v>42</v>
      </c>
      <c r="G72" s="89">
        <v>0</v>
      </c>
      <c r="H72" s="71">
        <f t="shared" si="16"/>
        <v>90</v>
      </c>
      <c r="I72" s="65">
        <f t="shared" si="17"/>
        <v>139</v>
      </c>
    </row>
    <row r="73" spans="1:15" x14ac:dyDescent="0.2">
      <c r="A73" s="27" t="s">
        <v>28</v>
      </c>
      <c r="B73" s="1"/>
      <c r="C73" s="1"/>
      <c r="D73" s="89">
        <v>58</v>
      </c>
      <c r="E73" s="89">
        <v>60</v>
      </c>
      <c r="F73" s="89">
        <v>57</v>
      </c>
      <c r="G73" s="89">
        <v>23</v>
      </c>
      <c r="H73" s="71">
        <f t="shared" si="16"/>
        <v>140</v>
      </c>
      <c r="I73" s="65">
        <f t="shared" si="17"/>
        <v>198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2">
        <f>SUM(D70:D74)</f>
        <v>216</v>
      </c>
      <c r="E75" s="122">
        <f t="shared" ref="E75:I75" si="18">SUM(E70:E74)</f>
        <v>217</v>
      </c>
      <c r="F75" s="122">
        <f t="shared" si="18"/>
        <v>194</v>
      </c>
      <c r="G75" s="122">
        <f t="shared" si="18"/>
        <v>57</v>
      </c>
      <c r="H75" s="122">
        <f t="shared" si="18"/>
        <v>468</v>
      </c>
      <c r="I75" s="123">
        <f t="shared" si="18"/>
        <v>684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170</v>
      </c>
      <c r="E84" s="60">
        <v>21</v>
      </c>
      <c r="F84" s="60">
        <v>5</v>
      </c>
      <c r="G84" s="60">
        <v>0</v>
      </c>
      <c r="H84" s="83">
        <f>SUM(E84:G84)</f>
        <v>26</v>
      </c>
      <c r="I84" s="58">
        <f>D84+E84+F84+G84</f>
        <v>196</v>
      </c>
      <c r="J84" s="79"/>
    </row>
    <row r="85" spans="1:16" x14ac:dyDescent="0.2">
      <c r="A85" s="22" t="s">
        <v>14</v>
      </c>
      <c r="B85" s="1"/>
      <c r="C85" s="1"/>
      <c r="D85" s="83">
        <v>256</v>
      </c>
      <c r="E85" s="60">
        <v>195</v>
      </c>
      <c r="F85" s="60">
        <v>87</v>
      </c>
      <c r="G85" s="60">
        <v>1</v>
      </c>
      <c r="H85" s="83">
        <f t="shared" ref="H85:H93" si="19">SUM(E85:G85)</f>
        <v>283</v>
      </c>
      <c r="I85" s="58">
        <f t="shared" ref="I85:I93" si="20">D85+E85+F85+G85</f>
        <v>539</v>
      </c>
      <c r="K85" s="80"/>
    </row>
    <row r="86" spans="1:16" s="46" customFormat="1" x14ac:dyDescent="0.2">
      <c r="A86" s="22" t="s">
        <v>39</v>
      </c>
      <c r="B86" s="45"/>
      <c r="C86" s="45"/>
      <c r="D86" s="84">
        <v>5114</v>
      </c>
      <c r="E86" s="85">
        <v>286</v>
      </c>
      <c r="F86" s="84">
        <v>179</v>
      </c>
      <c r="G86" s="86">
        <v>3</v>
      </c>
      <c r="H86" s="83">
        <f t="shared" si="19"/>
        <v>468</v>
      </c>
      <c r="I86" s="58">
        <f t="shared" si="20"/>
        <v>5582</v>
      </c>
      <c r="K86" s="124"/>
      <c r="L86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3767</v>
      </c>
      <c r="E87" s="85">
        <v>313</v>
      </c>
      <c r="F87" s="84">
        <v>141</v>
      </c>
      <c r="G87" s="86">
        <v>3</v>
      </c>
      <c r="H87" s="83">
        <f t="shared" si="19"/>
        <v>457</v>
      </c>
      <c r="I87" s="58">
        <f t="shared" si="20"/>
        <v>4224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287</v>
      </c>
      <c r="E88" s="85">
        <v>13</v>
      </c>
      <c r="F88" s="84">
        <v>16</v>
      </c>
      <c r="G88" s="86">
        <v>0</v>
      </c>
      <c r="H88" s="83">
        <f t="shared" si="19"/>
        <v>29</v>
      </c>
      <c r="I88" s="58">
        <f t="shared" si="20"/>
        <v>316</v>
      </c>
    </row>
    <row r="89" spans="1:16" x14ac:dyDescent="0.2">
      <c r="A89" s="22" t="s">
        <v>66</v>
      </c>
      <c r="B89" s="1"/>
      <c r="C89" s="1"/>
      <c r="D89" s="84">
        <v>166</v>
      </c>
      <c r="E89" s="85">
        <v>56</v>
      </c>
      <c r="F89" s="84">
        <v>22</v>
      </c>
      <c r="G89" s="86">
        <v>0</v>
      </c>
      <c r="H89" s="83">
        <f t="shared" si="19"/>
        <v>78</v>
      </c>
      <c r="I89" s="58">
        <f t="shared" si="20"/>
        <v>244</v>
      </c>
    </row>
    <row r="90" spans="1:16" x14ac:dyDescent="0.2">
      <c r="A90" s="22" t="s">
        <v>41</v>
      </c>
      <c r="B90" s="1"/>
      <c r="C90" s="1"/>
      <c r="D90" s="83">
        <v>1633</v>
      </c>
      <c r="E90" s="83">
        <v>76</v>
      </c>
      <c r="F90" s="83">
        <v>38</v>
      </c>
      <c r="G90" s="83">
        <v>2</v>
      </c>
      <c r="H90" s="83">
        <f t="shared" si="19"/>
        <v>116</v>
      </c>
      <c r="I90" s="58">
        <f t="shared" si="20"/>
        <v>1749</v>
      </c>
    </row>
    <row r="91" spans="1:16" x14ac:dyDescent="0.2">
      <c r="A91" s="22" t="s">
        <v>42</v>
      </c>
      <c r="B91" s="1"/>
      <c r="C91" s="1"/>
      <c r="D91" s="83">
        <v>1096</v>
      </c>
      <c r="E91" s="83">
        <v>207</v>
      </c>
      <c r="F91" s="83">
        <v>85</v>
      </c>
      <c r="G91" s="83">
        <v>3</v>
      </c>
      <c r="H91" s="83">
        <f t="shared" si="19"/>
        <v>295</v>
      </c>
      <c r="I91" s="58">
        <f t="shared" si="20"/>
        <v>1391</v>
      </c>
    </row>
    <row r="92" spans="1:16" x14ac:dyDescent="0.2">
      <c r="A92" s="22" t="s">
        <v>75</v>
      </c>
      <c r="B92" s="1"/>
      <c r="C92" s="1"/>
      <c r="D92" s="87">
        <v>60</v>
      </c>
      <c r="E92" s="87">
        <v>3</v>
      </c>
      <c r="F92" s="87">
        <v>0</v>
      </c>
      <c r="G92" s="87">
        <v>0</v>
      </c>
      <c r="H92" s="83">
        <f t="shared" si="19"/>
        <v>3</v>
      </c>
      <c r="I92" s="58">
        <f t="shared" si="20"/>
        <v>63</v>
      </c>
    </row>
    <row r="93" spans="1:16" x14ac:dyDescent="0.2">
      <c r="A93" s="22" t="s">
        <v>76</v>
      </c>
      <c r="B93" s="1"/>
      <c r="C93" s="2"/>
      <c r="D93" s="87">
        <v>18</v>
      </c>
      <c r="E93" s="87">
        <v>1</v>
      </c>
      <c r="F93" s="87">
        <v>0</v>
      </c>
      <c r="G93" s="87">
        <v>0</v>
      </c>
      <c r="H93" s="83">
        <f t="shared" si="19"/>
        <v>1</v>
      </c>
      <c r="I93" s="58">
        <f t="shared" si="20"/>
        <v>19</v>
      </c>
    </row>
    <row r="94" spans="1:16" x14ac:dyDescent="0.2">
      <c r="A94" s="36" t="s">
        <v>43</v>
      </c>
      <c r="B94" s="12"/>
      <c r="C94" s="13"/>
      <c r="D94" s="16">
        <f>D84+D86+D88+D90+D92</f>
        <v>7264</v>
      </c>
      <c r="E94" s="16">
        <f t="shared" ref="E94:H94" si="21">E84+E86+E88+E90+E92</f>
        <v>399</v>
      </c>
      <c r="F94" s="16">
        <f t="shared" si="21"/>
        <v>238</v>
      </c>
      <c r="G94" s="16">
        <f t="shared" si="21"/>
        <v>5</v>
      </c>
      <c r="H94" s="16">
        <f t="shared" si="21"/>
        <v>642</v>
      </c>
      <c r="I94" s="16">
        <f>SUM(D94:H94)</f>
        <v>8548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5303</v>
      </c>
      <c r="E95" s="39">
        <f t="shared" ref="E95:H95" si="22">E85+E87+E89+E91+E93</f>
        <v>772</v>
      </c>
      <c r="F95" s="39">
        <f t="shared" si="22"/>
        <v>335</v>
      </c>
      <c r="G95" s="39">
        <f t="shared" si="22"/>
        <v>7</v>
      </c>
      <c r="H95" s="39">
        <f t="shared" si="22"/>
        <v>1114</v>
      </c>
      <c r="I95" s="44">
        <f>+SUM(D95:G95)</f>
        <v>6417</v>
      </c>
    </row>
    <row r="96" spans="1:16" x14ac:dyDescent="0.2">
      <c r="A96" s="53"/>
      <c r="I96" s="62"/>
    </row>
    <row r="97" spans="1:11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1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1" x14ac:dyDescent="0.2">
      <c r="A99" s="53"/>
      <c r="C99" t="s">
        <v>46</v>
      </c>
      <c r="I99" s="62"/>
    </row>
    <row r="100" spans="1:11" ht="12.75" customHeight="1" x14ac:dyDescent="0.2">
      <c r="A100" s="126" t="s">
        <v>47</v>
      </c>
      <c r="B100" s="127"/>
      <c r="C100" s="127"/>
      <c r="D100" s="127"/>
      <c r="E100" s="127"/>
      <c r="F100" s="127"/>
      <c r="G100" s="127"/>
      <c r="H100" s="127"/>
      <c r="I100" s="128"/>
    </row>
    <row r="101" spans="1:11" x14ac:dyDescent="0.2">
      <c r="A101" s="53"/>
      <c r="F101" s="56"/>
      <c r="I101" s="62"/>
    </row>
    <row r="102" spans="1:11" x14ac:dyDescent="0.2">
      <c r="A102" s="53"/>
      <c r="G102" s="88" t="s">
        <v>2</v>
      </c>
      <c r="H102" s="60" t="s">
        <v>3</v>
      </c>
      <c r="I102" s="65" t="s">
        <v>26</v>
      </c>
    </row>
    <row r="103" spans="1:11" x14ac:dyDescent="0.2">
      <c r="A103" s="50" t="s">
        <v>48</v>
      </c>
      <c r="B103" s="1"/>
      <c r="C103" s="1"/>
      <c r="D103" s="66"/>
      <c r="E103" s="66"/>
      <c r="F103" s="89"/>
      <c r="G103" s="125">
        <v>11569</v>
      </c>
      <c r="H103" s="91">
        <v>7375</v>
      </c>
      <c r="I103" s="58">
        <f>SUM(G103:H103)</f>
        <v>18944</v>
      </c>
      <c r="K103" s="80"/>
    </row>
    <row r="104" spans="1:11" x14ac:dyDescent="0.2">
      <c r="A104" s="50" t="s">
        <v>0</v>
      </c>
      <c r="B104" s="1"/>
      <c r="C104" s="1"/>
      <c r="D104" s="66"/>
      <c r="E104" s="66"/>
      <c r="F104" s="89"/>
      <c r="G104" s="125">
        <v>57956</v>
      </c>
      <c r="H104" s="91">
        <v>52734</v>
      </c>
      <c r="I104" s="58">
        <f>SUM(G104:H104)</f>
        <v>110690</v>
      </c>
      <c r="K104" s="80"/>
    </row>
    <row r="105" spans="1:1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0.19961695079025468</v>
      </c>
      <c r="H105" s="93">
        <f>H103/H104</f>
        <v>0.13985284636098153</v>
      </c>
      <c r="I105" s="67">
        <f>I103/I104</f>
        <v>0.17114463817869727</v>
      </c>
    </row>
    <row r="106" spans="1:11" x14ac:dyDescent="0.2">
      <c r="A106" s="53"/>
      <c r="I106" s="62"/>
    </row>
    <row r="107" spans="1:11" x14ac:dyDescent="0.2">
      <c r="A107" s="50" t="s">
        <v>4</v>
      </c>
      <c r="B107" s="1"/>
      <c r="C107" s="1"/>
      <c r="D107" s="66"/>
      <c r="E107" s="66"/>
      <c r="F107" s="89"/>
      <c r="G107" s="94">
        <v>41.89</v>
      </c>
      <c r="H107" s="95">
        <v>31686.400000000001</v>
      </c>
      <c r="I107" s="68">
        <f>SUM(G107:H107)</f>
        <v>31728.29</v>
      </c>
    </row>
    <row r="108" spans="1:11" x14ac:dyDescent="0.2">
      <c r="A108" s="50" t="s">
        <v>5</v>
      </c>
      <c r="B108" s="1"/>
      <c r="C108" s="1"/>
      <c r="D108" s="66"/>
      <c r="E108" s="66"/>
      <c r="F108" s="89"/>
      <c r="G108" s="94">
        <v>213.07</v>
      </c>
      <c r="H108" s="95">
        <v>234059.6</v>
      </c>
      <c r="I108" s="68">
        <f>SUM(G108:H108)</f>
        <v>234272.67</v>
      </c>
    </row>
    <row r="109" spans="1:11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0.19660205566245836</v>
      </c>
      <c r="H109" s="98">
        <f>H107/H108</f>
        <v>0.13537748505081612</v>
      </c>
      <c r="I109" s="70">
        <f>I107/I108</f>
        <v>0.13543316853818244</v>
      </c>
    </row>
    <row r="110" spans="1:11" x14ac:dyDescent="0.2">
      <c r="F110" s="56" t="s">
        <v>7</v>
      </c>
    </row>
    <row r="111" spans="1:11" ht="13.5" thickBot="1" x14ac:dyDescent="0.25"/>
    <row r="112" spans="1:11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0" x14ac:dyDescent="0.2">
      <c r="A113" s="129" t="s">
        <v>53</v>
      </c>
      <c r="B113" s="130"/>
      <c r="C113" s="130"/>
      <c r="D113" s="130"/>
      <c r="E113" s="130"/>
      <c r="F113" s="130"/>
      <c r="G113" s="130"/>
      <c r="H113" s="130"/>
      <c r="I113" s="131"/>
    </row>
    <row r="114" spans="1:10" ht="12.75" customHeight="1" x14ac:dyDescent="0.2">
      <c r="A114" s="129" t="s">
        <v>54</v>
      </c>
      <c r="B114" s="130"/>
      <c r="C114" s="130"/>
      <c r="D114" s="130"/>
      <c r="E114" s="130"/>
      <c r="F114" s="130"/>
      <c r="G114" s="130"/>
      <c r="H114" s="130"/>
      <c r="I114" s="131"/>
    </row>
    <row r="115" spans="1:10" ht="13.5" customHeight="1" x14ac:dyDescent="0.2">
      <c r="A115" s="53"/>
      <c r="I115" s="62"/>
    </row>
    <row r="116" spans="1:10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0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0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0" x14ac:dyDescent="0.2">
      <c r="A119" s="22" t="s">
        <v>57</v>
      </c>
      <c r="B119" s="1"/>
      <c r="C119" s="1"/>
      <c r="D119" s="71"/>
      <c r="E119" s="72">
        <v>15</v>
      </c>
      <c r="F119" s="72">
        <v>40</v>
      </c>
      <c r="G119" s="72">
        <v>1</v>
      </c>
      <c r="H119" s="72">
        <v>93</v>
      </c>
      <c r="I119" s="99">
        <v>10</v>
      </c>
      <c r="J119" s="73">
        <f>SUM(E119:I119)</f>
        <v>159</v>
      </c>
    </row>
    <row r="120" spans="1:10" ht="13.5" thickBot="1" x14ac:dyDescent="0.25">
      <c r="A120" s="42" t="s">
        <v>58</v>
      </c>
      <c r="B120" s="40"/>
      <c r="C120" s="40"/>
      <c r="D120" s="74"/>
      <c r="E120" s="100">
        <v>16</v>
      </c>
      <c r="F120" s="100">
        <v>38.44</v>
      </c>
      <c r="G120" s="100">
        <v>0.2</v>
      </c>
      <c r="H120" s="100">
        <v>51.3</v>
      </c>
      <c r="I120" s="101">
        <v>25.5</v>
      </c>
      <c r="J120" s="102">
        <f>SUM(E120:I120)</f>
        <v>131.44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48" t="s">
        <v>60</v>
      </c>
    </row>
    <row r="125" spans="1:10" x14ac:dyDescent="0.2">
      <c r="A125" s="3" t="s">
        <v>8</v>
      </c>
    </row>
    <row r="126" spans="1:10" x14ac:dyDescent="0.2">
      <c r="A126" s="48" t="s">
        <v>49</v>
      </c>
    </row>
    <row r="128" spans="1:10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2024-09-17T20:26:44Z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